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0BBBF907-8635-4909-8275-C86BB9D4864A}" xr6:coauthVersionLast="36" xr6:coauthVersionMax="36" xr10:uidLastSave="{00000000-0000-0000-0000-000000000000}"/>
  <bookViews>
    <workbookView xWindow="240" yWindow="168" windowWidth="14808" windowHeight="7956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I23" i="6" l="1"/>
  <c r="I24" i="6"/>
  <c r="I22" i="6"/>
  <c r="I8" i="6"/>
  <c r="I9" i="6"/>
  <c r="I10" i="6"/>
  <c r="N23" i="6"/>
  <c r="H23" i="6"/>
  <c r="H24" i="6"/>
  <c r="G23" i="6"/>
  <c r="G24" i="6"/>
  <c r="F23" i="6"/>
  <c r="E23" i="6"/>
  <c r="E24" i="6"/>
  <c r="D23" i="6"/>
  <c r="D24" i="6"/>
  <c r="E9" i="6"/>
  <c r="E10" i="6"/>
  <c r="C23" i="6"/>
  <c r="C24" i="6"/>
  <c r="F24" i="6" l="1"/>
  <c r="N24" i="6"/>
  <c r="N9" i="6"/>
  <c r="F10" i="6"/>
  <c r="F9" i="6"/>
  <c r="N10" i="6"/>
  <c r="E8" i="6"/>
  <c r="H19" i="6" l="1"/>
  <c r="F14" i="6" l="1"/>
  <c r="H14" i="6"/>
  <c r="I14" i="6"/>
  <c r="J14" i="6"/>
  <c r="K14" i="6"/>
  <c r="L14" i="6"/>
  <c r="M14" i="6"/>
  <c r="N14" i="6"/>
  <c r="D22" i="6" l="1"/>
  <c r="J28" i="6" l="1"/>
  <c r="K28" i="6"/>
  <c r="L28" i="6"/>
  <c r="M28" i="6"/>
  <c r="G10" i="6"/>
  <c r="G8" i="6"/>
  <c r="E22" i="6" s="1"/>
  <c r="I28" i="6" l="1"/>
  <c r="F28" i="6" l="1"/>
  <c r="N28" i="6"/>
  <c r="H22" i="6" l="1"/>
  <c r="G22" i="6" s="1"/>
  <c r="F8" i="6" l="1"/>
  <c r="M25" i="6" l="1"/>
  <c r="M29" i="6" s="1"/>
  <c r="L25" i="6"/>
  <c r="L29" i="6" s="1"/>
  <c r="K25" i="6"/>
  <c r="K29" i="6" s="1"/>
  <c r="J25" i="6"/>
  <c r="J29" i="6" s="1"/>
  <c r="J11" i="6"/>
  <c r="J15" i="6" s="1"/>
  <c r="K11" i="6"/>
  <c r="K15" i="6" s="1"/>
  <c r="L11" i="6"/>
  <c r="L15" i="6" s="1"/>
  <c r="M11" i="6"/>
  <c r="M15" i="6" s="1"/>
  <c r="N8" i="6" l="1"/>
  <c r="I11" i="6" l="1"/>
  <c r="I15" i="6" s="1"/>
  <c r="C22" i="6"/>
  <c r="F11" i="6" l="1"/>
  <c r="F15" i="6" s="1"/>
  <c r="H28" i="6"/>
  <c r="N11" i="6" l="1"/>
  <c r="N15" i="6" s="1"/>
  <c r="F22" i="6"/>
  <c r="F25" i="6" s="1"/>
  <c r="I25" i="6"/>
  <c r="I29" i="6" s="1"/>
  <c r="N22" i="6"/>
  <c r="N25" i="6" l="1"/>
  <c r="N29" i="6" s="1"/>
  <c r="F29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<sst xmlns="http://schemas.openxmlformats.org/spreadsheetml/2006/main" count="72" uniqueCount="49">
  <si>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</si>
  <si>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</si>
  <si>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</si>
  <si>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</si>
  <si>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</si>
  <si>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</si>
  <si>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</si>
  <si>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</si>
  <si>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</si>
  <si>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</si>
  <si>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</si>
  <si>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</si>
  <si>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</si>
  <si>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</si>
  <si>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</si>
  <si>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</si>
  <si>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</si>
  <si>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</si>
  <si>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</si>
  <si>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</si>
  <si>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</si>
  <si>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</si>
  <si>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</si>
  <si>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</si>
  <si>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</si>
  <si>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</si>
  <si>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</si>
  <si>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</si>
  <si>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</si>
  <si>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</si>
  <si>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</si>
  <si>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</si>
  <si>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</si>
  <si>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</si>
  <si>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</si>
  <si>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2025 г.</t>
  </si>
  <si>
    <t>Затраты за жизненный цикл</t>
  </si>
  <si>
    <t>2026 г.</t>
  </si>
  <si>
    <t>1.2</t>
  </si>
  <si>
    <t>2027 г.</t>
  </si>
  <si>
    <t>Единица измерения: тыс. руб. с НДС</t>
  </si>
  <si>
    <t>2028 г.</t>
  </si>
  <si>
    <t>ООО "Бизкомм"</t>
  </si>
  <si>
    <t>Расчет стоимости проекта  «Приобретение серверного оборудования 2025»</t>
  </si>
  <si>
    <t>Сервер F+ tech FPD-R-13-SP-221233</t>
  </si>
  <si>
    <t>СХД F+ tech FPD-R-13-DS-4212 с общим полезным объемом 200 ТБ</t>
  </si>
  <si>
    <t>СХД F+ tech FPD-R-13-DS-4212 с общим полезным объемом 100 ТБ</t>
  </si>
  <si>
    <t>2029 г.</t>
  </si>
  <si>
    <t>Итого за период 2025-2029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</si>
</sst>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164" fontId="10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</cellStyleXfs>
  <cellXfs count="69">
    <xf numFmtId="0" fontId="0" fillId="0" borderId="0" xfId="0"/>
    <xf numFmtId="0" fontId="2" fillId="0" borderId="0" xfId="0" applyFont="1"/>
    <xf numFmtId="0" fontId="7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horizontal="left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15" fillId="0" borderId="0" xfId="0" applyFont="1" applyFill="1" applyBorder="1" applyAlignment="1"/>
    <xf numFmtId="4" fontId="15" fillId="0" borderId="0" xfId="0" applyNumberFormat="1" applyFont="1" applyFill="1" applyBorder="1"/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" fontId="15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8" fillId="4" borderId="1" xfId="2" applyNumberFormat="1" applyFont="1" applyFill="1" applyBorder="1" applyAlignment="1">
      <alignment horizontal="center" vertical="center" wrapText="1"/>
    </xf>
    <xf numFmtId="4" fontId="17" fillId="4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4" fontId="8" fillId="5" borderId="1" xfId="2" applyNumberFormat="1" applyFont="1" applyFill="1" applyBorder="1" applyAlignment="1">
      <alignment horizontal="center" vertical="center" wrapText="1"/>
    </xf>
    <xf numFmtId="4" fontId="17" fillId="5" borderId="1" xfId="2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4" fontId="15" fillId="0" borderId="0" xfId="0" applyNumberFormat="1" applyFont="1"/>
    <xf numFmtId="4" fontId="17" fillId="2" borderId="0" xfId="0" applyNumberFormat="1" applyFont="1" applyFill="1" applyBorder="1" applyAlignment="1"/>
    <xf numFmtId="4" fontId="8" fillId="2" borderId="0" xfId="0" applyNumberFormat="1" applyFont="1" applyFill="1" applyBorder="1" applyAlignment="1"/>
    <xf numFmtId="4" fontId="15" fillId="0" borderId="0" xfId="0" applyNumberFormat="1" applyFont="1" applyFill="1" applyBorder="1" applyAlignment="1"/>
    <xf numFmtId="4" fontId="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wrapText="1"/>
    </xf>
    <xf numFmtId="4" fontId="8" fillId="4" borderId="7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16" fillId="7" borderId="6" xfId="0" applyNumberFormat="1" applyFont="1" applyFill="1" applyBorder="1" applyAlignment="1">
      <alignment horizontal="center" vertical="center" wrapText="1"/>
    </xf>
    <xf numFmtId="4" fontId="16" fillId="7" borderId="7" xfId="0" applyNumberFormat="1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29"/>
  <sheetViews>
    <sheetView tabSelected="1" zoomScale="70" zoomScaleNormal="70" workbookViewId="0">
      <selection activeCell="C8" sqref="C8"/>
    </sheetView>
  </sheetViews>
  <sheetFormatPr defaultColWidth="9.109375" defaultRowHeight="13.2" outlineLevelCol="2" x14ac:dyDescent="0.25"/>
  <cols>
    <col min="1" max="1" width="9.109375" style="15"/>
    <col min="2" max="2" width="15.33203125" style="15" customWidth="1"/>
    <col min="3" max="3" width="68.5546875" style="29" customWidth="1"/>
    <col min="4" max="4" width="13.88671875" style="26" customWidth="1"/>
    <col min="5" max="5" width="13.6640625" style="27" customWidth="1"/>
    <col min="6" max="6" width="16.88671875" style="27" customWidth="1"/>
    <col min="7" max="7" width="16.88671875" style="27" hidden="1" customWidth="1" outlineLevel="2"/>
    <col min="8" max="8" width="18.6640625" style="15" hidden="1" customWidth="1" outlineLevel="2"/>
    <col min="9" max="9" width="15.6640625" style="15" customWidth="1" outlineLevel="1" collapsed="1"/>
    <col min="10" max="11" width="14.109375" style="15" customWidth="1" outlineLevel="1"/>
    <col min="12" max="13" width="16" style="15" customWidth="1" outlineLevel="1"/>
    <col min="14" max="14" width="19.5546875" style="15" customWidth="1"/>
    <col min="15" max="15" width="10.5546875" style="15" bestFit="1" customWidth="1"/>
    <col min="16" max="16384" width="9.109375" style="15"/>
  </cols>
  <sheetData>
    <row r="1" spans="2:14" s="16" customFormat="1" x14ac:dyDescent="0.25">
      <c r="C1" s="15"/>
      <c r="D1" s="15"/>
      <c r="E1" s="15"/>
      <c r="F1" s="15"/>
      <c r="G1" s="15"/>
      <c r="H1" s="15"/>
    </row>
    <row r="2" spans="2:14" s="16" customFormat="1" x14ac:dyDescent="0.25">
      <c r="B2" s="49" t="s">
        <v>43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2:14" s="16" customFormat="1" x14ac:dyDescent="0.25">
      <c r="B3" s="17" t="s">
        <v>5</v>
      </c>
      <c r="C3" s="18"/>
      <c r="D3" s="19"/>
      <c r="E3" s="19"/>
      <c r="F3" s="19"/>
      <c r="G3" s="19"/>
      <c r="H3" s="19"/>
      <c r="I3" s="20"/>
      <c r="J3" s="20"/>
      <c r="K3" s="20"/>
      <c r="L3" s="20"/>
      <c r="M3" s="20"/>
    </row>
    <row r="4" spans="2:14" s="16" customFormat="1" ht="66" x14ac:dyDescent="0.25">
      <c r="B4" s="53" t="s">
        <v>3</v>
      </c>
      <c r="C4" s="53" t="s">
        <v>1</v>
      </c>
      <c r="D4" s="53" t="s">
        <v>4</v>
      </c>
      <c r="E4" s="53" t="s">
        <v>2</v>
      </c>
      <c r="F4" s="53" t="s">
        <v>6</v>
      </c>
      <c r="G4" s="54" t="s">
        <v>32</v>
      </c>
      <c r="H4" s="30" t="s">
        <v>34</v>
      </c>
      <c r="I4" s="57" t="s">
        <v>36</v>
      </c>
      <c r="J4" s="58"/>
      <c r="K4" s="58"/>
      <c r="L4" s="58"/>
      <c r="M4" s="58"/>
      <c r="N4" s="59"/>
    </row>
    <row r="5" spans="2:14" x14ac:dyDescent="0.25">
      <c r="B5" s="53"/>
      <c r="C5" s="53"/>
      <c r="D5" s="53"/>
      <c r="E5" s="53"/>
      <c r="F5" s="53"/>
      <c r="G5" s="54"/>
      <c r="H5" s="55" t="s">
        <v>42</v>
      </c>
      <c r="I5" s="60"/>
      <c r="J5" s="61"/>
      <c r="K5" s="61"/>
      <c r="L5" s="61"/>
      <c r="M5" s="61"/>
      <c r="N5" s="62"/>
    </row>
    <row r="6" spans="2:14" ht="26.4" x14ac:dyDescent="0.25">
      <c r="B6" s="53"/>
      <c r="C6" s="53"/>
      <c r="D6" s="53"/>
      <c r="E6" s="53"/>
      <c r="F6" s="53"/>
      <c r="G6" s="54"/>
      <c r="H6" s="56"/>
      <c r="I6" s="46" t="s">
        <v>35</v>
      </c>
      <c r="J6" s="46" t="s">
        <v>37</v>
      </c>
      <c r="K6" s="46" t="s">
        <v>39</v>
      </c>
      <c r="L6" s="46" t="s">
        <v>41</v>
      </c>
      <c r="M6" s="31" t="s">
        <v>47</v>
      </c>
      <c r="N6" s="31" t="s">
        <v>48</v>
      </c>
    </row>
    <row r="7" spans="2:14" x14ac:dyDescent="0.25">
      <c r="B7" s="63" t="s">
        <v>7</v>
      </c>
      <c r="C7" s="66"/>
      <c r="D7" s="66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2:14" ht="13.8" x14ac:dyDescent="0.25">
      <c r="B8" s="32" t="s">
        <v>33</v>
      </c>
      <c r="C8" s="13" t="s">
        <v>44</v>
      </c>
      <c r="D8" s="47">
        <v>13</v>
      </c>
      <c r="E8" s="21">
        <f>H8/1000</f>
        <v>3340.8229999999999</v>
      </c>
      <c r="F8" s="22">
        <f>SUM(I8:M8)</f>
        <v>43430.699000000001</v>
      </c>
      <c r="G8" s="34">
        <f>H8/1000</f>
        <v>3340.8229999999999</v>
      </c>
      <c r="H8" s="14">
        <v>3340823</v>
      </c>
      <c r="I8" s="22">
        <f>E8*D8</f>
        <v>43430.699000000001</v>
      </c>
      <c r="J8" s="22"/>
      <c r="K8" s="22"/>
      <c r="L8" s="22"/>
      <c r="M8" s="22"/>
      <c r="N8" s="23">
        <f>SUM(I8:M8)</f>
        <v>43430.699000000001</v>
      </c>
    </row>
    <row r="9" spans="2:14" ht="13.8" x14ac:dyDescent="0.25">
      <c r="B9" s="32"/>
      <c r="C9" s="13" t="s">
        <v>45</v>
      </c>
      <c r="D9" s="48">
        <v>1</v>
      </c>
      <c r="E9" s="21">
        <f t="shared" ref="E9:E10" si="0">H9/1000</f>
        <v>41178.639000000003</v>
      </c>
      <c r="F9" s="22">
        <f t="shared" ref="F9:F10" si="1">SUM(I9:M9)</f>
        <v>41178.639000000003</v>
      </c>
      <c r="G9" s="34"/>
      <c r="H9" s="14">
        <v>41178639</v>
      </c>
      <c r="I9" s="22">
        <f t="shared" ref="I9:I10" si="2">E9*D9</f>
        <v>41178.639000000003</v>
      </c>
      <c r="J9" s="22"/>
      <c r="K9" s="22"/>
      <c r="L9" s="22"/>
      <c r="M9" s="22"/>
      <c r="N9" s="23">
        <f t="shared" ref="N9:N10" si="3">SUM(I9:M9)</f>
        <v>41178.639000000003</v>
      </c>
    </row>
    <row r="10" spans="2:14" ht="13.8" x14ac:dyDescent="0.25">
      <c r="B10" s="32" t="s">
        <v>38</v>
      </c>
      <c r="C10" s="13" t="s">
        <v>46</v>
      </c>
      <c r="D10" s="48">
        <v>2</v>
      </c>
      <c r="E10" s="21">
        <f t="shared" si="0"/>
        <v>27712.582999999999</v>
      </c>
      <c r="F10" s="22">
        <f t="shared" si="1"/>
        <v>55425.165999999997</v>
      </c>
      <c r="G10" s="34">
        <f t="shared" ref="G10" si="4">H10/1000</f>
        <v>27712.582999999999</v>
      </c>
      <c r="H10" s="14">
        <v>27712583</v>
      </c>
      <c r="I10" s="22">
        <f t="shared" si="2"/>
        <v>55425.165999999997</v>
      </c>
      <c r="J10" s="22"/>
      <c r="K10" s="22"/>
      <c r="L10" s="22"/>
      <c r="M10" s="22"/>
      <c r="N10" s="23">
        <f t="shared" si="3"/>
        <v>55425.165999999997</v>
      </c>
    </row>
    <row r="11" spans="2:14" x14ac:dyDescent="0.25">
      <c r="B11" s="24"/>
      <c r="C11" s="50" t="s">
        <v>0</v>
      </c>
      <c r="D11" s="50"/>
      <c r="E11" s="51"/>
      <c r="F11" s="24">
        <f>SUM(F8:F10)</f>
        <v>140034.50400000002</v>
      </c>
      <c r="G11" s="24"/>
      <c r="H11" s="36"/>
      <c r="I11" s="37">
        <f t="shared" ref="I11:N11" si="5">SUM(I8:I10)</f>
        <v>140034.50400000002</v>
      </c>
      <c r="J11" s="37">
        <f t="shared" si="5"/>
        <v>0</v>
      </c>
      <c r="K11" s="37">
        <f t="shared" si="5"/>
        <v>0</v>
      </c>
      <c r="L11" s="37">
        <f t="shared" si="5"/>
        <v>0</v>
      </c>
      <c r="M11" s="37">
        <f t="shared" si="5"/>
        <v>0</v>
      </c>
      <c r="N11" s="37">
        <f t="shared" si="5"/>
        <v>140034.50400000002</v>
      </c>
    </row>
    <row r="12" spans="2:14" x14ac:dyDescent="0.25">
      <c r="B12" s="63" t="s">
        <v>8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5"/>
    </row>
    <row r="13" spans="2:14" ht="13.8" x14ac:dyDescent="0.25">
      <c r="B13" s="22" t="s">
        <v>9</v>
      </c>
      <c r="C13" s="13"/>
      <c r="D13" s="33"/>
      <c r="E13" s="22"/>
      <c r="F13" s="22"/>
      <c r="G13" s="34"/>
      <c r="H13" s="14"/>
      <c r="I13" s="22"/>
      <c r="J13" s="38"/>
      <c r="K13" s="38"/>
      <c r="L13" s="38"/>
      <c r="M13" s="38"/>
      <c r="N13" s="22"/>
    </row>
    <row r="14" spans="2:14" x14ac:dyDescent="0.25">
      <c r="B14" s="24"/>
      <c r="C14" s="51" t="s">
        <v>0</v>
      </c>
      <c r="D14" s="51"/>
      <c r="E14" s="51"/>
      <c r="F14" s="24">
        <f>SUM(F13:F13)</f>
        <v>0</v>
      </c>
      <c r="G14" s="24"/>
      <c r="H14" s="24">
        <f>H13</f>
        <v>0</v>
      </c>
      <c r="I14" s="24">
        <f t="shared" ref="I14:N14" si="6">SUM(I13:I13)</f>
        <v>0</v>
      </c>
      <c r="J14" s="24">
        <f t="shared" si="6"/>
        <v>0</v>
      </c>
      <c r="K14" s="24">
        <f t="shared" si="6"/>
        <v>0</v>
      </c>
      <c r="L14" s="24">
        <f t="shared" si="6"/>
        <v>0</v>
      </c>
      <c r="M14" s="24">
        <f t="shared" si="6"/>
        <v>0</v>
      </c>
      <c r="N14" s="24">
        <f t="shared" si="6"/>
        <v>0</v>
      </c>
    </row>
    <row r="15" spans="2:14" x14ac:dyDescent="0.25">
      <c r="B15" s="25"/>
      <c r="C15" s="52" t="s">
        <v>10</v>
      </c>
      <c r="D15" s="52"/>
      <c r="E15" s="52"/>
      <c r="F15" s="25">
        <f>SUM(F11,F14)</f>
        <v>140034.50400000002</v>
      </c>
      <c r="G15" s="25"/>
      <c r="H15" s="39"/>
      <c r="I15" s="40">
        <f t="shared" ref="I15:N15" si="7">SUM(I11,I14)</f>
        <v>140034.50400000002</v>
      </c>
      <c r="J15" s="40">
        <f t="shared" si="7"/>
        <v>0</v>
      </c>
      <c r="K15" s="40">
        <f t="shared" si="7"/>
        <v>0</v>
      </c>
      <c r="L15" s="40">
        <f t="shared" si="7"/>
        <v>0</v>
      </c>
      <c r="M15" s="40">
        <f t="shared" si="7"/>
        <v>0</v>
      </c>
      <c r="N15" s="40">
        <f t="shared" si="7"/>
        <v>140034.50400000002</v>
      </c>
    </row>
    <row r="16" spans="2:14" x14ac:dyDescent="0.25">
      <c r="B16" s="41"/>
      <c r="C16" s="42"/>
      <c r="E16" s="26"/>
      <c r="F16" s="26"/>
      <c r="G16" s="26"/>
      <c r="H16" s="41"/>
      <c r="I16" s="41"/>
      <c r="J16" s="41"/>
      <c r="K16" s="41"/>
      <c r="L16" s="41"/>
      <c r="M16" s="41"/>
      <c r="N16" s="41"/>
    </row>
    <row r="17" spans="2:14" x14ac:dyDescent="0.25">
      <c r="B17" s="43" t="s">
        <v>40</v>
      </c>
      <c r="C17" s="44"/>
      <c r="D17" s="45"/>
      <c r="E17" s="45"/>
      <c r="F17" s="45"/>
      <c r="G17" s="45"/>
      <c r="H17" s="45"/>
      <c r="I17" s="20"/>
      <c r="J17" s="20"/>
      <c r="K17" s="20"/>
      <c r="L17" s="20"/>
      <c r="M17" s="20"/>
      <c r="N17" s="20"/>
    </row>
    <row r="18" spans="2:14" ht="66" x14ac:dyDescent="0.25">
      <c r="B18" s="53" t="s">
        <v>3</v>
      </c>
      <c r="C18" s="53" t="s">
        <v>1</v>
      </c>
      <c r="D18" s="53" t="s">
        <v>4</v>
      </c>
      <c r="E18" s="53" t="s">
        <v>2</v>
      </c>
      <c r="F18" s="53" t="s">
        <v>6</v>
      </c>
      <c r="G18" s="54" t="s">
        <v>32</v>
      </c>
      <c r="H18" s="30" t="s">
        <v>34</v>
      </c>
      <c r="I18" s="57" t="s">
        <v>36</v>
      </c>
      <c r="J18" s="58"/>
      <c r="K18" s="58"/>
      <c r="L18" s="58"/>
      <c r="M18" s="58"/>
      <c r="N18" s="59"/>
    </row>
    <row r="19" spans="2:14" x14ac:dyDescent="0.25">
      <c r="B19" s="53"/>
      <c r="C19" s="53"/>
      <c r="D19" s="53"/>
      <c r="E19" s="53"/>
      <c r="F19" s="53"/>
      <c r="G19" s="54"/>
      <c r="H19" s="55" t="str">
        <f>H5</f>
        <v>ООО "Бизкомм"</v>
      </c>
      <c r="I19" s="60"/>
      <c r="J19" s="61"/>
      <c r="K19" s="61"/>
      <c r="L19" s="61"/>
      <c r="M19" s="61"/>
      <c r="N19" s="62"/>
    </row>
    <row r="20" spans="2:14" ht="26.4" x14ac:dyDescent="0.25">
      <c r="B20" s="53"/>
      <c r="C20" s="53"/>
      <c r="D20" s="53"/>
      <c r="E20" s="53"/>
      <c r="F20" s="53"/>
      <c r="G20" s="54"/>
      <c r="H20" s="56"/>
      <c r="I20" s="46" t="s">
        <v>35</v>
      </c>
      <c r="J20" s="46" t="s">
        <v>37</v>
      </c>
      <c r="K20" s="46" t="s">
        <v>39</v>
      </c>
      <c r="L20" s="46" t="s">
        <v>41</v>
      </c>
      <c r="M20" s="46" t="s">
        <v>47</v>
      </c>
      <c r="N20" s="46" t="s">
        <v>48</v>
      </c>
    </row>
    <row r="21" spans="2:14" x14ac:dyDescent="0.25">
      <c r="B21" s="67" t="s">
        <v>7</v>
      </c>
      <c r="C21" s="68"/>
      <c r="D21" s="68"/>
      <c r="E21" s="67"/>
      <c r="F21" s="67"/>
      <c r="G21" s="67"/>
      <c r="H21" s="67"/>
      <c r="I21" s="67"/>
      <c r="J21" s="67"/>
      <c r="K21" s="67"/>
      <c r="L21" s="67"/>
      <c r="M21" s="67"/>
      <c r="N21" s="67"/>
    </row>
    <row r="22" spans="2:14" ht="13.8" x14ac:dyDescent="0.25">
      <c r="B22" s="32" t="s">
        <v>33</v>
      </c>
      <c r="C22" s="13" t="str">
        <f>C8</f>
        <v>Сервер F+ tech FPD-R-13-SP-221233</v>
      </c>
      <c r="D22" s="47">
        <f>D8</f>
        <v>13</v>
      </c>
      <c r="E22" s="21">
        <f>ROUND(E8*1.2,5)</f>
        <v>4008.9875999999999</v>
      </c>
      <c r="F22" s="22">
        <f>SUM(I22:M22)</f>
        <v>52116.838799999998</v>
      </c>
      <c r="G22" s="34">
        <f>H22/1000</f>
        <v>3340.8229999999999</v>
      </c>
      <c r="H22" s="14">
        <f>H8</f>
        <v>3340823</v>
      </c>
      <c r="I22" s="22">
        <f>D22*E22</f>
        <v>52116.838799999998</v>
      </c>
      <c r="J22" s="22"/>
      <c r="K22" s="22"/>
      <c r="L22" s="22"/>
      <c r="M22" s="22"/>
      <c r="N22" s="23">
        <f>SUM(I22:M22)</f>
        <v>52116.838799999998</v>
      </c>
    </row>
    <row r="23" spans="2:14" ht="13.8" x14ac:dyDescent="0.25">
      <c r="B23" s="32"/>
      <c r="C23" s="13" t="str">
        <f t="shared" ref="C23:D24" si="8">C9</f>
        <v>СХД F+ tech FPD-R-13-DS-4212 с общим полезным объемом 200 ТБ</v>
      </c>
      <c r="D23" s="47">
        <f t="shared" si="8"/>
        <v>1</v>
      </c>
      <c r="E23" s="21">
        <f t="shared" ref="E23:E24" si="9">ROUND(E9*1.2,5)</f>
        <v>49414.366800000003</v>
      </c>
      <c r="F23" s="22">
        <f t="shared" ref="F23:F24" si="10">SUM(I23:M23)</f>
        <v>49414.366800000003</v>
      </c>
      <c r="G23" s="34">
        <f t="shared" ref="G23:G24" si="11">H23/1000</f>
        <v>41178.639000000003</v>
      </c>
      <c r="H23" s="14">
        <f t="shared" ref="H23:H24" si="12">H9</f>
        <v>41178639</v>
      </c>
      <c r="I23" s="22">
        <f t="shared" ref="I23:I24" si="13">D23*E23</f>
        <v>49414.366800000003</v>
      </c>
      <c r="J23" s="22"/>
      <c r="K23" s="22"/>
      <c r="L23" s="22"/>
      <c r="M23" s="22"/>
      <c r="N23" s="23">
        <f t="shared" ref="N23:N24" si="14">SUM(I23:M23)</f>
        <v>49414.366800000003</v>
      </c>
    </row>
    <row r="24" spans="2:14" ht="13.8" x14ac:dyDescent="0.25">
      <c r="B24" s="32" t="s">
        <v>38</v>
      </c>
      <c r="C24" s="13" t="str">
        <f t="shared" si="8"/>
        <v>СХД F+ tech FPD-R-13-DS-4212 с общим полезным объемом 100 ТБ</v>
      </c>
      <c r="D24" s="47">
        <f t="shared" si="8"/>
        <v>2</v>
      </c>
      <c r="E24" s="21">
        <f t="shared" si="9"/>
        <v>33255.099600000001</v>
      </c>
      <c r="F24" s="22">
        <f t="shared" si="10"/>
        <v>66510.199200000003</v>
      </c>
      <c r="G24" s="34">
        <f t="shared" si="11"/>
        <v>27712.582999999999</v>
      </c>
      <c r="H24" s="14">
        <f t="shared" si="12"/>
        <v>27712583</v>
      </c>
      <c r="I24" s="22">
        <f t="shared" si="13"/>
        <v>66510.199200000003</v>
      </c>
      <c r="J24" s="22"/>
      <c r="K24" s="22"/>
      <c r="L24" s="22"/>
      <c r="M24" s="22"/>
      <c r="N24" s="23">
        <f t="shared" si="14"/>
        <v>66510.199200000003</v>
      </c>
    </row>
    <row r="25" spans="2:14" x14ac:dyDescent="0.25">
      <c r="B25" s="24"/>
      <c r="C25" s="50" t="s">
        <v>0</v>
      </c>
      <c r="D25" s="50"/>
      <c r="E25" s="51"/>
      <c r="F25" s="24">
        <f>SUM(F22:F24)</f>
        <v>168041.40480000002</v>
      </c>
      <c r="G25" s="24"/>
      <c r="H25" s="36"/>
      <c r="I25" s="37">
        <f t="shared" ref="I25:N25" si="15">SUM(I22:I24)</f>
        <v>168041.40480000002</v>
      </c>
      <c r="J25" s="37">
        <f t="shared" si="15"/>
        <v>0</v>
      </c>
      <c r="K25" s="37">
        <f t="shared" si="15"/>
        <v>0</v>
      </c>
      <c r="L25" s="37">
        <f t="shared" si="15"/>
        <v>0</v>
      </c>
      <c r="M25" s="37">
        <f t="shared" si="15"/>
        <v>0</v>
      </c>
      <c r="N25" s="37">
        <f t="shared" si="15"/>
        <v>168041.40480000002</v>
      </c>
    </row>
    <row r="26" spans="2:14" x14ac:dyDescent="0.25">
      <c r="B26" s="63" t="s">
        <v>8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5"/>
    </row>
    <row r="27" spans="2:14" x14ac:dyDescent="0.25">
      <c r="B27" s="22" t="s">
        <v>9</v>
      </c>
      <c r="C27" s="28"/>
      <c r="D27" s="35"/>
      <c r="E27" s="22"/>
      <c r="F27" s="22"/>
      <c r="G27" s="22"/>
      <c r="H27" s="14"/>
      <c r="I27" s="38"/>
      <c r="J27" s="38"/>
      <c r="K27" s="38"/>
      <c r="L27" s="38"/>
      <c r="M27" s="38"/>
      <c r="N27" s="22"/>
    </row>
    <row r="28" spans="2:14" x14ac:dyDescent="0.25">
      <c r="B28" s="24"/>
      <c r="C28" s="51" t="s">
        <v>0</v>
      </c>
      <c r="D28" s="51"/>
      <c r="E28" s="51"/>
      <c r="F28" s="24">
        <f>SUM(F27:F27)</f>
        <v>0</v>
      </c>
      <c r="G28" s="24"/>
      <c r="H28" s="24">
        <f>H27</f>
        <v>0</v>
      </c>
      <c r="I28" s="24">
        <f t="shared" ref="I28:N28" si="16">SUM(I27:I27)</f>
        <v>0</v>
      </c>
      <c r="J28" s="24">
        <f t="shared" si="16"/>
        <v>0</v>
      </c>
      <c r="K28" s="24">
        <f t="shared" si="16"/>
        <v>0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x14ac:dyDescent="0.25">
      <c r="B29" s="25"/>
      <c r="C29" s="52" t="s">
        <v>10</v>
      </c>
      <c r="D29" s="52"/>
      <c r="E29" s="52"/>
      <c r="F29" s="25">
        <f>SUM(F28,F25)</f>
        <v>168041.40480000002</v>
      </c>
      <c r="G29" s="25"/>
      <c r="H29" s="39"/>
      <c r="I29" s="40">
        <f t="shared" ref="I29:N29" si="17">SUM(I25,I28)</f>
        <v>168041.40480000002</v>
      </c>
      <c r="J29" s="40">
        <f t="shared" si="17"/>
        <v>0</v>
      </c>
      <c r="K29" s="40">
        <f t="shared" si="17"/>
        <v>0</v>
      </c>
      <c r="L29" s="40">
        <f t="shared" si="17"/>
        <v>0</v>
      </c>
      <c r="M29" s="40">
        <f t="shared" si="17"/>
        <v>0</v>
      </c>
      <c r="N29" s="40">
        <f t="shared" si="17"/>
        <v>168041.40480000002</v>
      </c>
    </row>
  </sheetData>
  <mergeCells count="27">
    <mergeCell ref="C29:E29"/>
    <mergeCell ref="C28:E28"/>
    <mergeCell ref="B26:N26"/>
    <mergeCell ref="F18:F20"/>
    <mergeCell ref="B21:N21"/>
    <mergeCell ref="C25:E25"/>
    <mergeCell ref="H19:H20"/>
    <mergeCell ref="E18:E20"/>
    <mergeCell ref="B18:B20"/>
    <mergeCell ref="C18:C20"/>
    <mergeCell ref="D18:D20"/>
    <mergeCell ref="G18:G20"/>
    <mergeCell ref="I18:N19"/>
    <mergeCell ref="B2:N2"/>
    <mergeCell ref="C11:E11"/>
    <mergeCell ref="C15:E15"/>
    <mergeCell ref="F4:F6"/>
    <mergeCell ref="G4:G6"/>
    <mergeCell ref="H5:H6"/>
    <mergeCell ref="B4:B6"/>
    <mergeCell ref="C4:C6"/>
    <mergeCell ref="D4:D6"/>
    <mergeCell ref="E4:E6"/>
    <mergeCell ref="I4:N5"/>
    <mergeCell ref="B12:N12"/>
    <mergeCell ref="B7:N7"/>
    <mergeCell ref="C14:E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09375" defaultRowHeight="15.6" x14ac:dyDescent="0.3"/>
  <cols>
    <col min="1" max="1" width="9.109375" style="2"/>
    <col min="2" max="2" width="4.6640625" style="8" customWidth="1"/>
    <col min="3" max="3" width="37.33203125" style="7" customWidth="1"/>
    <col min="4" max="4" width="14.33203125" style="2" customWidth="1"/>
    <col min="5" max="5" width="7.5546875" style="2" customWidth="1"/>
    <col min="6" max="6" width="7.44140625" style="2" customWidth="1"/>
    <col min="7" max="7" width="20.44140625" style="2" customWidth="1"/>
    <col min="8" max="8" width="29.33203125" style="2" customWidth="1"/>
    <col min="9" max="16384" width="9.109375" style="2"/>
  </cols>
  <sheetData>
    <row r="3" spans="2:8" ht="87.75" customHeight="1" x14ac:dyDescent="0.3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2.4" x14ac:dyDescent="0.3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3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3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3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3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3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3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3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3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3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3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2" x14ac:dyDescent="0.3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3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3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2024-08-09T07:40:56Z</dcterms:modified>
</cp:coreProperties>
</file>